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0" yWindow="75" windowWidth="14640" windowHeight="13065" activeTab="0"/>
  </bookViews>
  <sheets>
    <sheet name="kalibrace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<sst xmlns="http://schemas.openxmlformats.org/spreadsheetml/2006/main" count="25" uniqueCount="19">
  <si>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 xml:space="preserve">Hustoměr </t>
  </si>
  <si>
    <t>V</t>
  </si>
  <si>
    <t>F</t>
  </si>
  <si>
    <t>2F</t>
  </si>
  <si>
    <t>V/2F</t>
  </si>
  <si>
    <t>h/2</t>
  </si>
  <si>
    <t>L</t>
  </si>
  <si>
    <t>R</t>
  </si>
  <si>
    <t>cm</t>
  </si>
  <si>
    <r>
      <t>cm</t>
    </r>
    <r>
      <rPr>
        <vertAlign val="superscript"/>
        <sz val="10"/>
        <rFont val="Arial"/>
        <family val="2"/>
      </rPr>
      <t>3</t>
    </r>
  </si>
  <si>
    <r>
      <t>cm</t>
    </r>
    <r>
      <rPr>
        <vertAlign val="superscript"/>
        <sz val="10"/>
        <rFont val="Arial"/>
        <family val="2"/>
      </rPr>
      <t>2</t>
    </r>
  </si>
  <si>
    <t>S</t>
  </si>
  <si>
    <t>h/2-V/2F</t>
  </si>
  <si>
    <t>H</t>
  </si>
  <si>
    <r>
      <t>H</t>
    </r>
    <r>
      <rPr>
        <b/>
        <sz val="14"/>
        <rFont val="Arial"/>
        <family val="2"/>
      </rPr>
      <t>=(h/2-V/2F)+((S-R)*L)/S</t>
    </r>
  </si>
  <si>
    <t>příklad</t>
  </si>
  <si>
    <t>dosazujte</t>
  </si>
  <si>
    <t>použijte</t>
  </si>
  <si>
    <t>zkopírujte si jeden řádek z horní tabulky  dle čísla vašeho hustoměru, do dolní tabulky a proveďte výpočet H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</si>
</sst>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0.00000000000"/>
    <numFmt numFmtId="182" formatCode="0.000000000000"/>
  </numFmts>
  <fonts count="41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5" applyNumberFormat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32" borderId="0" xfId="0" applyFill="1" applyAlignment="1">
      <alignment horizontal="center"/>
    </xf>
    <xf numFmtId="0" fontId="4" fillId="32" borderId="0" xfId="0" applyFont="1" applyFill="1" applyAlignment="1">
      <alignment horizontal="left"/>
    </xf>
    <xf numFmtId="0" fontId="5" fillId="32" borderId="0" xfId="0" applyFont="1" applyFill="1" applyAlignment="1">
      <alignment horizontal="left"/>
    </xf>
    <xf numFmtId="0" fontId="6" fillId="32" borderId="0" xfId="0" applyFont="1" applyFill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179" fontId="0" fillId="32" borderId="0" xfId="0" applyNumberFormat="1" applyFill="1" applyBorder="1" applyAlignment="1">
      <alignment horizontal="center"/>
    </xf>
    <xf numFmtId="178" fontId="0" fillId="32" borderId="0" xfId="0" applyNumberForma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8" fontId="0" fillId="3" borderId="14" xfId="0" applyNumberFormat="1" applyFill="1" applyBorder="1" applyAlignment="1">
      <alignment horizontal="center"/>
    </xf>
    <xf numFmtId="2" fontId="0" fillId="34" borderId="0" xfId="0" applyNumberForma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179" fontId="0" fillId="34" borderId="12" xfId="0" applyNumberFormat="1" applyFill="1" applyBorder="1" applyAlignment="1">
      <alignment horizontal="center"/>
    </xf>
    <xf numFmtId="179" fontId="0" fillId="32" borderId="12" xfId="0" applyNumberFormat="1" applyFill="1" applyBorder="1" applyAlignment="1">
      <alignment horizontal="center"/>
    </xf>
    <xf numFmtId="178" fontId="0" fillId="32" borderId="12" xfId="0" applyNumberFormat="1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78" fontId="0" fillId="3" borderId="18" xfId="0" applyNumberFormat="1" applyFill="1" applyBorder="1" applyAlignment="1">
      <alignment horizontal="center"/>
    </xf>
    <xf numFmtId="0" fontId="1" fillId="32" borderId="0" xfId="0" applyFont="1" applyFill="1" applyAlignment="1">
      <alignment horizontal="center"/>
    </xf>
    <xf numFmtId="0" fontId="0" fillId="34" borderId="0" xfId="0" applyFont="1" applyFill="1" applyBorder="1" applyAlignment="1">
      <alignment horizontal="center"/>
    </xf>
    <xf numFmtId="2" fontId="0" fillId="34" borderId="0" xfId="0" applyNumberFormat="1" applyFont="1" applyFill="1" applyBorder="1" applyAlignment="1">
      <alignment horizontal="center"/>
    </xf>
    <xf numFmtId="179" fontId="0" fillId="32" borderId="0" xfId="0" applyNumberFormat="1" applyFont="1" applyFill="1" applyBorder="1" applyAlignment="1">
      <alignment horizontal="center"/>
    </xf>
    <xf numFmtId="178" fontId="0" fillId="32" borderId="0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78" fontId="0" fillId="3" borderId="14" xfId="0" applyNumberFormat="1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9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2" fontId="0" fillId="34" borderId="20" xfId="0" applyNumberFormat="1" applyFont="1" applyFill="1" applyBorder="1" applyAlignment="1">
      <alignment horizontal="center"/>
    </xf>
    <xf numFmtId="179" fontId="0" fillId="32" borderId="20" xfId="0" applyNumberFormat="1" applyFont="1" applyFill="1" applyBorder="1" applyAlignment="1">
      <alignment horizontal="center"/>
    </xf>
    <xf numFmtId="178" fontId="0" fillId="32" borderId="20" xfId="0" applyNumberFormat="1" applyFont="1" applyFill="1" applyBorder="1" applyAlignment="1">
      <alignment horizontal="center"/>
    </xf>
    <xf numFmtId="0" fontId="0" fillId="32" borderId="2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178" fontId="0" fillId="3" borderId="21" xfId="0" applyNumberFormat="1" applyFont="1" applyFill="1" applyBorder="1" applyAlignment="1">
      <alignment horizontal="center"/>
    </xf>
    <xf numFmtId="0" fontId="1" fillId="32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9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7" width="10.7109375" style="1" customWidth="1"/>
    <col min="8" max="8" width="13.140625" style="1" customWidth="1"/>
    <col min="9" max="11" width="10.7109375" style="1" customWidth="1"/>
    <col min="12" max="16384" width="9.140625" style="1" customWidth="1"/>
  </cols>
  <sheetData>
    <row r="2" spans="2:5" ht="18">
      <c r="B2" s="2" t="s">
        <v>14</v>
      </c>
      <c r="E2" s="45" t="s">
        <v>18</v>
      </c>
    </row>
    <row r="3" spans="11:12" ht="13.5" thickBot="1">
      <c r="K3" s="28" t="s">
        <v>16</v>
      </c>
      <c r="L3" s="28" t="s">
        <v>17</v>
      </c>
    </row>
    <row r="4" spans="2:12" ht="12.75">
      <c r="B4" s="5" t="s">
        <v>0</v>
      </c>
      <c r="C4" s="6" t="s">
        <v>1</v>
      </c>
      <c r="D4" s="7" t="s">
        <v>2</v>
      </c>
      <c r="E4" s="6" t="s">
        <v>3</v>
      </c>
      <c r="F4" s="7" t="s">
        <v>4</v>
      </c>
      <c r="G4" s="6" t="s">
        <v>5</v>
      </c>
      <c r="H4" s="6" t="s">
        <v>12</v>
      </c>
      <c r="I4" s="6" t="s">
        <v>6</v>
      </c>
      <c r="J4" s="6" t="s">
        <v>11</v>
      </c>
      <c r="K4" s="8" t="s">
        <v>7</v>
      </c>
      <c r="L4" s="17" t="s">
        <v>13</v>
      </c>
    </row>
    <row r="5" spans="2:12" ht="15" thickBot="1">
      <c r="B5" s="18"/>
      <c r="C5" s="19" t="s">
        <v>9</v>
      </c>
      <c r="D5" s="13" t="s">
        <v>10</v>
      </c>
      <c r="E5" s="19" t="s">
        <v>10</v>
      </c>
      <c r="F5" s="13" t="s">
        <v>8</v>
      </c>
      <c r="G5" s="19" t="s">
        <v>8</v>
      </c>
      <c r="H5" s="19" t="s">
        <v>8</v>
      </c>
      <c r="I5" s="19" t="s">
        <v>8</v>
      </c>
      <c r="J5" s="19"/>
      <c r="K5" s="14"/>
      <c r="L5" s="20"/>
    </row>
    <row r="6" spans="2:12" ht="12.75">
      <c r="B6" s="5">
        <v>1470</v>
      </c>
      <c r="C6" s="21">
        <v>70</v>
      </c>
      <c r="D6" s="22">
        <f>900/33.2</f>
        <v>27.108433734939755</v>
      </c>
      <c r="E6" s="23">
        <f aca="true" t="shared" si="0" ref="E6:E12">2*D6</f>
        <v>54.21686746987951</v>
      </c>
      <c r="F6" s="24">
        <f aca="true" t="shared" si="1" ref="F6:F12">C6/E6</f>
        <v>1.2911111111111113</v>
      </c>
      <c r="G6" s="25">
        <v>8.05</v>
      </c>
      <c r="H6" s="24">
        <f aca="true" t="shared" si="2" ref="H6:H12">G6-F6</f>
        <v>6.758888888888889</v>
      </c>
      <c r="I6" s="21">
        <v>10.8</v>
      </c>
      <c r="J6" s="21">
        <v>30</v>
      </c>
      <c r="K6" s="26">
        <v>30</v>
      </c>
      <c r="L6" s="27">
        <f aca="true" t="shared" si="3" ref="L6:L12">H6+(((J6-K6)/J6)*I6)</f>
        <v>6.758888888888889</v>
      </c>
    </row>
    <row r="7" spans="2:12" ht="12.75">
      <c r="B7" s="9">
        <v>1856</v>
      </c>
      <c r="C7" s="10">
        <v>70</v>
      </c>
      <c r="D7" s="10">
        <v>32.3</v>
      </c>
      <c r="E7" s="13">
        <f t="shared" si="0"/>
        <v>64.6</v>
      </c>
      <c r="F7" s="12">
        <f t="shared" si="1"/>
        <v>1.08359133126935</v>
      </c>
      <c r="G7" s="13">
        <v>8.05</v>
      </c>
      <c r="H7" s="12">
        <f t="shared" si="2"/>
        <v>6.966408668730651</v>
      </c>
      <c r="I7" s="16">
        <v>10.95</v>
      </c>
      <c r="J7" s="10">
        <v>30</v>
      </c>
      <c r="K7" s="14">
        <v>30</v>
      </c>
      <c r="L7" s="15">
        <f t="shared" si="3"/>
        <v>6.966408668730651</v>
      </c>
    </row>
    <row r="8" spans="2:12" ht="12.75">
      <c r="B8" s="9">
        <v>1472</v>
      </c>
      <c r="C8" s="10">
        <v>70</v>
      </c>
      <c r="D8" s="10">
        <v>32.3</v>
      </c>
      <c r="E8" s="13">
        <f t="shared" si="0"/>
        <v>64.6</v>
      </c>
      <c r="F8" s="12">
        <f t="shared" si="1"/>
        <v>1.08359133126935</v>
      </c>
      <c r="G8" s="13">
        <v>8.05</v>
      </c>
      <c r="H8" s="12">
        <f t="shared" si="2"/>
        <v>6.966408668730651</v>
      </c>
      <c r="I8" s="16">
        <v>10.4</v>
      </c>
      <c r="J8" s="10">
        <v>30</v>
      </c>
      <c r="K8" s="14">
        <v>30</v>
      </c>
      <c r="L8" s="15">
        <f t="shared" si="3"/>
        <v>6.966408668730651</v>
      </c>
    </row>
    <row r="9" spans="2:12" ht="12.75">
      <c r="B9" s="9">
        <v>1476</v>
      </c>
      <c r="C9" s="10">
        <v>70</v>
      </c>
      <c r="D9" s="10">
        <v>32.3</v>
      </c>
      <c r="E9" s="13">
        <f>2*D9</f>
        <v>64.6</v>
      </c>
      <c r="F9" s="12">
        <f>C9/E9</f>
        <v>1.08359133126935</v>
      </c>
      <c r="G9" s="13">
        <v>8.05</v>
      </c>
      <c r="H9" s="12">
        <f>G9-F9</f>
        <v>6.966408668730651</v>
      </c>
      <c r="I9" s="16">
        <v>10.4</v>
      </c>
      <c r="J9" s="10">
        <v>30</v>
      </c>
      <c r="K9" s="14">
        <v>30</v>
      </c>
      <c r="L9" s="15">
        <f>H9+(((J9-K9)/J9)*I9)</f>
        <v>6.966408668730651</v>
      </c>
    </row>
    <row r="10" spans="2:12" ht="12.75">
      <c r="B10" s="9">
        <v>1850</v>
      </c>
      <c r="C10" s="10">
        <v>70</v>
      </c>
      <c r="D10" s="10">
        <v>32.3</v>
      </c>
      <c r="E10" s="11">
        <f t="shared" si="0"/>
        <v>64.6</v>
      </c>
      <c r="F10" s="12">
        <f t="shared" si="1"/>
        <v>1.08359133126935</v>
      </c>
      <c r="G10" s="13">
        <v>8.05</v>
      </c>
      <c r="H10" s="12">
        <f t="shared" si="2"/>
        <v>6.966408668730651</v>
      </c>
      <c r="I10" s="16">
        <v>11</v>
      </c>
      <c r="J10" s="10">
        <v>30</v>
      </c>
      <c r="K10" s="14">
        <v>30</v>
      </c>
      <c r="L10" s="15">
        <f t="shared" si="3"/>
        <v>6.966408668730651</v>
      </c>
    </row>
    <row r="11" spans="2:12" ht="12.75">
      <c r="B11" s="36">
        <v>1060</v>
      </c>
      <c r="C11" s="29">
        <v>60</v>
      </c>
      <c r="D11" s="30">
        <f aca="true" t="shared" si="4" ref="D11:D19">800/28.4</f>
        <v>28.169014084507044</v>
      </c>
      <c r="E11" s="31">
        <f t="shared" si="0"/>
        <v>56.33802816901409</v>
      </c>
      <c r="F11" s="32">
        <f t="shared" si="1"/>
        <v>1.065</v>
      </c>
      <c r="G11" s="33">
        <v>8.4</v>
      </c>
      <c r="H11" s="32">
        <f t="shared" si="2"/>
        <v>7.335000000000001</v>
      </c>
      <c r="I11" s="30">
        <v>12</v>
      </c>
      <c r="J11" s="29">
        <v>30</v>
      </c>
      <c r="K11" s="34">
        <v>30</v>
      </c>
      <c r="L11" s="35">
        <f t="shared" si="3"/>
        <v>7.335000000000001</v>
      </c>
    </row>
    <row r="12" spans="2:12" ht="12.75">
      <c r="B12" s="36">
        <v>1063</v>
      </c>
      <c r="C12" s="29">
        <v>60</v>
      </c>
      <c r="D12" s="30">
        <f t="shared" si="4"/>
        <v>28.169014084507044</v>
      </c>
      <c r="E12" s="31">
        <f t="shared" si="0"/>
        <v>56.33802816901409</v>
      </c>
      <c r="F12" s="32">
        <f t="shared" si="1"/>
        <v>1.065</v>
      </c>
      <c r="G12" s="33">
        <v>8.6</v>
      </c>
      <c r="H12" s="32">
        <f t="shared" si="2"/>
        <v>7.535</v>
      </c>
      <c r="I12" s="30">
        <v>12</v>
      </c>
      <c r="J12" s="29">
        <v>30</v>
      </c>
      <c r="K12" s="34">
        <v>30</v>
      </c>
      <c r="L12" s="35">
        <f t="shared" si="3"/>
        <v>7.535</v>
      </c>
    </row>
    <row r="13" spans="2:12" s="28" customFormat="1" ht="12.75">
      <c r="B13" s="36">
        <v>1040</v>
      </c>
      <c r="C13" s="29">
        <v>60</v>
      </c>
      <c r="D13" s="30">
        <f t="shared" si="4"/>
        <v>28.169014084507044</v>
      </c>
      <c r="E13" s="31">
        <f aca="true" t="shared" si="5" ref="E13:E19">2*D13</f>
        <v>56.33802816901409</v>
      </c>
      <c r="F13" s="32">
        <f aca="true" t="shared" si="6" ref="F13:F19">C13/E13</f>
        <v>1.065</v>
      </c>
      <c r="G13" s="33">
        <v>8.4</v>
      </c>
      <c r="H13" s="32">
        <f aca="true" t="shared" si="7" ref="H13:H19">G13-F13</f>
        <v>7.335000000000001</v>
      </c>
      <c r="I13" s="30">
        <v>12</v>
      </c>
      <c r="J13" s="29">
        <v>30</v>
      </c>
      <c r="K13" s="34">
        <v>30</v>
      </c>
      <c r="L13" s="35">
        <f aca="true" t="shared" si="8" ref="L13:L19">H13+(((J13-K13)/J13)*I13)</f>
        <v>7.335000000000001</v>
      </c>
    </row>
    <row r="14" spans="2:12" ht="12.75">
      <c r="B14" s="36">
        <v>1047</v>
      </c>
      <c r="C14" s="29">
        <v>60</v>
      </c>
      <c r="D14" s="30">
        <f t="shared" si="4"/>
        <v>28.169014084507044</v>
      </c>
      <c r="E14" s="31">
        <f t="shared" si="5"/>
        <v>56.33802816901409</v>
      </c>
      <c r="F14" s="32">
        <f t="shared" si="6"/>
        <v>1.065</v>
      </c>
      <c r="G14" s="33">
        <v>8.4</v>
      </c>
      <c r="H14" s="32">
        <f t="shared" si="7"/>
        <v>7.335000000000001</v>
      </c>
      <c r="I14" s="30">
        <v>12</v>
      </c>
      <c r="J14" s="29">
        <v>30</v>
      </c>
      <c r="K14" s="34">
        <v>30</v>
      </c>
      <c r="L14" s="35">
        <f t="shared" si="8"/>
        <v>7.335000000000001</v>
      </c>
    </row>
    <row r="15" spans="2:12" s="28" customFormat="1" ht="12.75">
      <c r="B15" s="36">
        <v>1069</v>
      </c>
      <c r="C15" s="29">
        <v>60</v>
      </c>
      <c r="D15" s="30">
        <f t="shared" si="4"/>
        <v>28.169014084507044</v>
      </c>
      <c r="E15" s="31">
        <f t="shared" si="5"/>
        <v>56.33802816901409</v>
      </c>
      <c r="F15" s="32">
        <f t="shared" si="6"/>
        <v>1.065</v>
      </c>
      <c r="G15" s="33">
        <v>8.6</v>
      </c>
      <c r="H15" s="32">
        <f t="shared" si="7"/>
        <v>7.535</v>
      </c>
      <c r="I15" s="30">
        <v>12</v>
      </c>
      <c r="J15" s="29">
        <v>30</v>
      </c>
      <c r="K15" s="34">
        <v>30</v>
      </c>
      <c r="L15" s="35">
        <f t="shared" si="8"/>
        <v>7.535</v>
      </c>
    </row>
    <row r="16" spans="2:12" s="28" customFormat="1" ht="12.75">
      <c r="B16" s="36">
        <v>1083</v>
      </c>
      <c r="C16" s="29">
        <v>60</v>
      </c>
      <c r="D16" s="30">
        <f t="shared" si="4"/>
        <v>28.169014084507044</v>
      </c>
      <c r="E16" s="31">
        <f t="shared" si="5"/>
        <v>56.33802816901409</v>
      </c>
      <c r="F16" s="32">
        <f t="shared" si="6"/>
        <v>1.065</v>
      </c>
      <c r="G16" s="33">
        <v>8.6</v>
      </c>
      <c r="H16" s="32">
        <f t="shared" si="7"/>
        <v>7.535</v>
      </c>
      <c r="I16" s="30">
        <v>12</v>
      </c>
      <c r="J16" s="29">
        <v>30</v>
      </c>
      <c r="K16" s="34">
        <v>30</v>
      </c>
      <c r="L16" s="35">
        <f t="shared" si="8"/>
        <v>7.535</v>
      </c>
    </row>
    <row r="17" spans="2:12" s="28" customFormat="1" ht="12.75">
      <c r="B17" s="36">
        <v>1104</v>
      </c>
      <c r="C17" s="29">
        <v>60</v>
      </c>
      <c r="D17" s="30">
        <f t="shared" si="4"/>
        <v>28.169014084507044</v>
      </c>
      <c r="E17" s="31">
        <f t="shared" si="5"/>
        <v>56.33802816901409</v>
      </c>
      <c r="F17" s="32">
        <f t="shared" si="6"/>
        <v>1.065</v>
      </c>
      <c r="G17" s="33">
        <v>8.6</v>
      </c>
      <c r="H17" s="32">
        <f t="shared" si="7"/>
        <v>7.535</v>
      </c>
      <c r="I17" s="30">
        <v>12.3</v>
      </c>
      <c r="J17" s="29">
        <v>30</v>
      </c>
      <c r="K17" s="34">
        <v>30</v>
      </c>
      <c r="L17" s="35">
        <f t="shared" si="8"/>
        <v>7.535</v>
      </c>
    </row>
    <row r="18" spans="2:12" s="28" customFormat="1" ht="12.75">
      <c r="B18" s="36">
        <v>1110</v>
      </c>
      <c r="C18" s="29">
        <v>60</v>
      </c>
      <c r="D18" s="30">
        <f t="shared" si="4"/>
        <v>28.169014084507044</v>
      </c>
      <c r="E18" s="31">
        <f t="shared" si="5"/>
        <v>56.33802816901409</v>
      </c>
      <c r="F18" s="32">
        <f t="shared" si="6"/>
        <v>1.065</v>
      </c>
      <c r="G18" s="33">
        <v>8.6</v>
      </c>
      <c r="H18" s="32">
        <f t="shared" si="7"/>
        <v>7.535</v>
      </c>
      <c r="I18" s="30">
        <v>12.3</v>
      </c>
      <c r="J18" s="29">
        <v>30</v>
      </c>
      <c r="K18" s="34">
        <v>30</v>
      </c>
      <c r="L18" s="35">
        <f t="shared" si="8"/>
        <v>7.535</v>
      </c>
    </row>
    <row r="19" spans="2:12" s="28" customFormat="1" ht="13.5" thickBot="1">
      <c r="B19" s="37">
        <v>1122</v>
      </c>
      <c r="C19" s="38">
        <v>60</v>
      </c>
      <c r="D19" s="39">
        <f t="shared" si="4"/>
        <v>28.169014084507044</v>
      </c>
      <c r="E19" s="40">
        <f t="shared" si="5"/>
        <v>56.33802816901409</v>
      </c>
      <c r="F19" s="41">
        <f t="shared" si="6"/>
        <v>1.065</v>
      </c>
      <c r="G19" s="42">
        <v>8.6</v>
      </c>
      <c r="H19" s="41">
        <f t="shared" si="7"/>
        <v>7.535</v>
      </c>
      <c r="I19" s="39">
        <v>12.3</v>
      </c>
      <c r="J19" s="38">
        <v>30</v>
      </c>
      <c r="K19" s="43">
        <v>30</v>
      </c>
      <c r="L19" s="44">
        <f t="shared" si="8"/>
        <v>7.535</v>
      </c>
    </row>
    <row r="22" spans="2:12" ht="20.25">
      <c r="B22" s="3" t="s">
        <v>15</v>
      </c>
      <c r="C22" s="4"/>
      <c r="D22" s="4"/>
      <c r="E22" s="4"/>
      <c r="F22" s="4"/>
      <c r="G22" s="4"/>
      <c r="K22" s="28" t="s">
        <v>16</v>
      </c>
      <c r="L22" s="28" t="s">
        <v>17</v>
      </c>
    </row>
    <row r="23" spans="2:12" ht="12.75">
      <c r="B23" s="9">
        <v>1040</v>
      </c>
      <c r="C23" s="29">
        <v>60</v>
      </c>
      <c r="D23" s="30">
        <f>800/28.4</f>
        <v>28.169014084507044</v>
      </c>
      <c r="E23" s="31">
        <f>2*D23</f>
        <v>56.33802816901409</v>
      </c>
      <c r="F23" s="32">
        <f>C23/E23</f>
        <v>1.065</v>
      </c>
      <c r="G23" s="33">
        <v>8.4</v>
      </c>
      <c r="H23" s="32">
        <f>G23-F23</f>
        <v>7.335000000000001</v>
      </c>
      <c r="I23" s="30">
        <v>12</v>
      </c>
      <c r="J23" s="29">
        <v>30</v>
      </c>
      <c r="K23" s="34">
        <v>10</v>
      </c>
      <c r="L23" s="35">
        <f>H23+(((J23-K23)/J23)*I23)</f>
        <v>15.335</v>
      </c>
    </row>
    <row r="24" spans="2:12" ht="12.75">
      <c r="B24" s="9">
        <v>1040</v>
      </c>
      <c r="C24" s="10">
        <v>60</v>
      </c>
      <c r="D24" s="16">
        <f aca="true" t="shared" si="9" ref="D24:D29">800/28.4</f>
        <v>28.169014084507044</v>
      </c>
      <c r="E24" s="11">
        <f aca="true" t="shared" si="10" ref="E24:E29">2*D24</f>
        <v>56.33802816901409</v>
      </c>
      <c r="F24" s="12">
        <f aca="true" t="shared" si="11" ref="F24:F29">C24/E24</f>
        <v>1.065</v>
      </c>
      <c r="G24" s="13">
        <v>8.4</v>
      </c>
      <c r="H24" s="12">
        <f aca="true" t="shared" si="12" ref="H24:H29">G24-F24</f>
        <v>7.335000000000001</v>
      </c>
      <c r="I24" s="16">
        <v>12</v>
      </c>
      <c r="J24" s="10">
        <v>30</v>
      </c>
      <c r="K24" s="14">
        <v>9</v>
      </c>
      <c r="L24" s="15">
        <f aca="true" t="shared" si="13" ref="L24:L29">H24+(((J24-K24)/J24)*I24)</f>
        <v>15.735</v>
      </c>
    </row>
    <row r="25" spans="2:12" ht="12.75">
      <c r="B25" s="9">
        <v>1040</v>
      </c>
      <c r="C25" s="10">
        <v>60</v>
      </c>
      <c r="D25" s="16">
        <f t="shared" si="9"/>
        <v>28.169014084507044</v>
      </c>
      <c r="E25" s="11">
        <f t="shared" si="10"/>
        <v>56.33802816901409</v>
      </c>
      <c r="F25" s="12">
        <f t="shared" si="11"/>
        <v>1.065</v>
      </c>
      <c r="G25" s="13">
        <v>8.4</v>
      </c>
      <c r="H25" s="12">
        <f t="shared" si="12"/>
        <v>7.335000000000001</v>
      </c>
      <c r="I25" s="16">
        <v>12</v>
      </c>
      <c r="J25" s="10">
        <v>30</v>
      </c>
      <c r="K25" s="14">
        <v>8</v>
      </c>
      <c r="L25" s="15">
        <f t="shared" si="13"/>
        <v>16.134999999999998</v>
      </c>
    </row>
    <row r="26" spans="2:12" ht="12.75">
      <c r="B26" s="9">
        <v>1040</v>
      </c>
      <c r="C26" s="10">
        <v>60</v>
      </c>
      <c r="D26" s="16">
        <f t="shared" si="9"/>
        <v>28.169014084507044</v>
      </c>
      <c r="E26" s="11">
        <f t="shared" si="10"/>
        <v>56.33802816901409</v>
      </c>
      <c r="F26" s="12">
        <f t="shared" si="11"/>
        <v>1.065</v>
      </c>
      <c r="G26" s="13">
        <v>8.4</v>
      </c>
      <c r="H26" s="12">
        <f t="shared" si="12"/>
        <v>7.335000000000001</v>
      </c>
      <c r="I26" s="16">
        <v>12</v>
      </c>
      <c r="J26" s="10">
        <v>30</v>
      </c>
      <c r="K26" s="14">
        <v>7</v>
      </c>
      <c r="L26" s="15">
        <f t="shared" si="13"/>
        <v>16.535000000000004</v>
      </c>
    </row>
    <row r="27" spans="2:12" ht="12.75">
      <c r="B27" s="9">
        <v>1040</v>
      </c>
      <c r="C27" s="10">
        <v>60</v>
      </c>
      <c r="D27" s="16">
        <f t="shared" si="9"/>
        <v>28.169014084507044</v>
      </c>
      <c r="E27" s="11">
        <f t="shared" si="10"/>
        <v>56.33802816901409</v>
      </c>
      <c r="F27" s="12">
        <f t="shared" si="11"/>
        <v>1.065</v>
      </c>
      <c r="G27" s="13">
        <v>8.4</v>
      </c>
      <c r="H27" s="12">
        <f t="shared" si="12"/>
        <v>7.335000000000001</v>
      </c>
      <c r="I27" s="16">
        <v>12</v>
      </c>
      <c r="J27" s="10">
        <v>30</v>
      </c>
      <c r="K27" s="14">
        <v>6</v>
      </c>
      <c r="L27" s="15">
        <f t="shared" si="13"/>
        <v>16.935000000000002</v>
      </c>
    </row>
    <row r="28" spans="2:12" ht="12.75">
      <c r="B28" s="9">
        <v>1040</v>
      </c>
      <c r="C28" s="10">
        <v>60</v>
      </c>
      <c r="D28" s="16">
        <f t="shared" si="9"/>
        <v>28.169014084507044</v>
      </c>
      <c r="E28" s="11">
        <f t="shared" si="10"/>
        <v>56.33802816901409</v>
      </c>
      <c r="F28" s="12">
        <f t="shared" si="11"/>
        <v>1.065</v>
      </c>
      <c r="G28" s="13">
        <v>8.4</v>
      </c>
      <c r="H28" s="12">
        <f t="shared" si="12"/>
        <v>7.335000000000001</v>
      </c>
      <c r="I28" s="16">
        <v>12</v>
      </c>
      <c r="J28" s="10">
        <v>30</v>
      </c>
      <c r="K28" s="14">
        <v>5</v>
      </c>
      <c r="L28" s="15">
        <f t="shared" si="13"/>
        <v>17.335</v>
      </c>
    </row>
    <row r="29" spans="2:12" ht="12.75">
      <c r="B29" s="9">
        <v>1040</v>
      </c>
      <c r="C29" s="10">
        <v>60</v>
      </c>
      <c r="D29" s="16">
        <f t="shared" si="9"/>
        <v>28.169014084507044</v>
      </c>
      <c r="E29" s="11">
        <f t="shared" si="10"/>
        <v>56.33802816901409</v>
      </c>
      <c r="F29" s="12">
        <f t="shared" si="11"/>
        <v>1.065</v>
      </c>
      <c r="G29" s="13">
        <v>8.4</v>
      </c>
      <c r="H29" s="12">
        <f t="shared" si="12"/>
        <v>7.335000000000001</v>
      </c>
      <c r="I29" s="16">
        <v>12</v>
      </c>
      <c r="J29" s="10">
        <v>30</v>
      </c>
      <c r="K29" s="14">
        <v>4</v>
      </c>
      <c r="L29" s="15">
        <f t="shared" si="13"/>
        <v>17.735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XX</cp:lastModifiedBy>
  <dcterms:created xsi:type="dcterms:W3CDTF">2009-02-26T11:31:34Z</dcterms:created>
  <dcterms:modified xsi:type="dcterms:W3CDTF">2014-09-22T15:02:29Z</dcterms:modified>
  <cp:category/>
  <cp:version/>
  <cp:contentType/>
  <cp:contentStatus/>
</cp:coreProperties>
</file>