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12330"/>
  </bookViews>
  <sheets>
    <sheet name="Hyetogram" sheetId="1" r:id="rId1"/>
    <sheet name="10min_UH" sheetId="2" r:id="rId2"/>
    <sheet name="polder_pond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K14" i="3" l="1"/>
  <c r="L14" i="3" s="1"/>
  <c r="K13" i="3"/>
  <c r="L13" i="3" s="1"/>
  <c r="K12" i="3"/>
  <c r="L12" i="3" s="1"/>
  <c r="K11" i="3"/>
  <c r="L11" i="3" s="1"/>
  <c r="K10" i="3"/>
  <c r="L10" i="3" s="1"/>
  <c r="K9" i="3"/>
  <c r="L9" i="3" s="1"/>
  <c r="K8" i="3"/>
  <c r="L8" i="3" s="1"/>
  <c r="K7" i="3"/>
  <c r="L7" i="3" s="1"/>
  <c r="K6" i="3"/>
  <c r="L6" i="3" s="1"/>
  <c r="K5" i="3"/>
  <c r="L5" i="3" s="1"/>
  <c r="K4" i="3"/>
  <c r="L4" i="3" s="1"/>
  <c r="K3" i="3"/>
  <c r="L3" i="3" s="1"/>
  <c r="K2" i="3"/>
  <c r="L2" i="3" s="1"/>
  <c r="M2" i="3" l="1"/>
  <c r="M14" i="3"/>
  <c r="N14" i="3" s="1"/>
  <c r="M13" i="3"/>
  <c r="N13" i="3" s="1"/>
  <c r="M12" i="3"/>
  <c r="N12" i="3" s="1"/>
  <c r="M11" i="3"/>
  <c r="N11" i="3" s="1"/>
  <c r="M10" i="3"/>
  <c r="N10" i="3" s="1"/>
  <c r="M9" i="3"/>
  <c r="N9" i="3" s="1"/>
  <c r="M8" i="3"/>
  <c r="N8" i="3" s="1"/>
  <c r="M7" i="3"/>
  <c r="N7" i="3" s="1"/>
  <c r="M6" i="3"/>
  <c r="N6" i="3" s="1"/>
  <c r="M5" i="3"/>
  <c r="N5" i="3" s="1"/>
  <c r="M4" i="3"/>
  <c r="N4" i="3" s="1"/>
  <c r="M3" i="3"/>
  <c r="N3" i="3" s="1"/>
  <c r="C3" i="2"/>
  <c r="C4" i="2"/>
  <c r="C5" i="2"/>
  <c r="C6" i="2"/>
  <c r="C7" i="2"/>
  <c r="C8" i="2"/>
  <c r="C9" i="2"/>
  <c r="C10" i="2"/>
  <c r="C11" i="2"/>
  <c r="C12" i="2"/>
  <c r="C13" i="2"/>
  <c r="C14" i="2"/>
  <c r="C2" i="2"/>
</calcChain>
</file>

<file path=xl/sharedStrings.xml><?xml version="1.0" encoding="utf-8"?>
<sst xmlns="http://schemas.openxmlformats.org/spreadsheetml/2006/main" count="21" uniqueCount="18">
  <si>
    <t>t (min)</t>
  </si>
  <si>
    <t>p (mm)</t>
  </si>
  <si>
    <t>x</t>
  </si>
  <si>
    <t>Povodí</t>
  </si>
  <si>
    <t>P</t>
  </si>
  <si>
    <t>km2</t>
  </si>
  <si>
    <t>CN_2</t>
  </si>
  <si>
    <t>Q = x/25.74 (l/s.mm.km2)</t>
  </si>
  <si>
    <t>Polder:</t>
  </si>
  <si>
    <t>H</t>
  </si>
  <si>
    <t>Q</t>
  </si>
  <si>
    <t>Pond:</t>
  </si>
  <si>
    <t>Elevation</t>
  </si>
  <si>
    <t>Area</t>
  </si>
  <si>
    <t>Total area</t>
  </si>
  <si>
    <t>Volume</t>
  </si>
  <si>
    <t>Total volume</t>
  </si>
  <si>
    <t>Vol/1000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</si>
</sst>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" x14ac:knownFonts="1">
    <font>
      <sz val="11"/>
      <color theme="1"/>
      <name val="Calibri"/>
      <family val="2"/>
      <charset val="238"/>
      <scheme val="minor"/>
    </font>
    <font>
      <i/>
      <sz val="11"/>
      <color indexed="8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1" fillId="2" borderId="0" xfId="0" applyFont="1" applyFill="1"/>
    <xf numFmtId="165" fontId="0" fillId="3" borderId="0" xfId="0" applyNumberFormat="1" applyFill="1"/>
    <xf numFmtId="165" fontId="0" fillId="4" borderId="0" xfId="0" applyNumberFormat="1" applyFill="1"/>
    <xf numFmtId="165" fontId="0" fillId="5" borderId="0" xfId="0" applyNumberFormat="1" applyFill="1"/>
    <xf numFmtId="165" fontId="0" fillId="6" borderId="0" xfId="0" applyNumberFormat="1" applyFill="1"/>
    <xf numFmtId="165" fontId="0" fillId="7" borderId="0" xfId="0" applyNumberFormat="1" applyFill="1"/>
    <xf numFmtId="2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cs-CZ"/>
              <a:t>Čára zatopených objemů</a:t>
            </a:r>
          </a:p>
        </c:rich>
      </c:tx>
      <c:layout>
        <c:manualLayout>
          <c:xMode val="edge"/>
          <c:yMode val="edge"/>
          <c:x val="0.29583333333333334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polder_pond!$M$1</c:f>
              <c:strCache>
                <c:ptCount val="1"/>
                <c:pt idx="0">
                  <c:v>Total volume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polder_pond!$M$2:$M$14</c:f>
              <c:numCache>
                <c:formatCode>General</c:formatCode>
                <c:ptCount val="13"/>
                <c:pt idx="0">
                  <c:v>0.46994400000001785</c:v>
                </c:pt>
                <c:pt idx="1">
                  <c:v>8.108544000000018</c:v>
                </c:pt>
                <c:pt idx="2">
                  <c:v>30.999994000000015</c:v>
                </c:pt>
                <c:pt idx="3">
                  <c:v>104.95171900000001</c:v>
                </c:pt>
                <c:pt idx="4">
                  <c:v>301.33219400000002</c:v>
                </c:pt>
                <c:pt idx="5">
                  <c:v>680.928044</c:v>
                </c:pt>
                <c:pt idx="6">
                  <c:v>1342.335644</c:v>
                </c:pt>
                <c:pt idx="7">
                  <c:v>2387.7832440000002</c:v>
                </c:pt>
                <c:pt idx="8">
                  <c:v>3819.7258440000001</c:v>
                </c:pt>
                <c:pt idx="9">
                  <c:v>5626.2646939999995</c:v>
                </c:pt>
                <c:pt idx="10">
                  <c:v>7936.9122939999997</c:v>
                </c:pt>
                <c:pt idx="11">
                  <c:v>10898.671144</c:v>
                </c:pt>
                <c:pt idx="12">
                  <c:v>14210.509244000001</c:v>
                </c:pt>
              </c:numCache>
            </c:numRef>
          </c:xVal>
          <c:yVal>
            <c:numRef>
              <c:f>polder_pond!$I$2:$I$14</c:f>
              <c:numCache>
                <c:formatCode>0.00</c:formatCode>
                <c:ptCount val="13"/>
                <c:pt idx="0">
                  <c:v>348.5</c:v>
                </c:pt>
                <c:pt idx="1">
                  <c:v>348.75</c:v>
                </c:pt>
                <c:pt idx="2">
                  <c:v>349</c:v>
                </c:pt>
                <c:pt idx="3">
                  <c:v>349.25</c:v>
                </c:pt>
                <c:pt idx="4">
                  <c:v>349.5</c:v>
                </c:pt>
                <c:pt idx="5">
                  <c:v>349.75</c:v>
                </c:pt>
                <c:pt idx="6">
                  <c:v>350</c:v>
                </c:pt>
                <c:pt idx="7">
                  <c:v>350.25</c:v>
                </c:pt>
                <c:pt idx="8">
                  <c:v>350.5</c:v>
                </c:pt>
                <c:pt idx="9">
                  <c:v>350.75</c:v>
                </c:pt>
                <c:pt idx="10">
                  <c:v>351</c:v>
                </c:pt>
                <c:pt idx="11">
                  <c:v>351.25</c:v>
                </c:pt>
                <c:pt idx="12">
                  <c:v>351.5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0721600"/>
        <c:axId val="270722752"/>
      </c:scatterChart>
      <c:valAx>
        <c:axId val="270721600"/>
        <c:scaling>
          <c:orientation val="minMax"/>
          <c:max val="15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0" i="0" u="none" strike="noStrike" baseline="0">
                    <a:solidFill>
                      <a:srgbClr val="333333"/>
                    </a:solidFill>
                    <a:latin typeface="Calibri"/>
                  </a:rPr>
                  <a:t>Zatopený objem (m</a:t>
                </a:r>
                <a:r>
                  <a:rPr lang="cs-CZ" sz="1000" b="0" i="0" u="none" strike="noStrike" baseline="30000">
                    <a:solidFill>
                      <a:srgbClr val="333333"/>
                    </a:solidFill>
                    <a:latin typeface="Calibri"/>
                  </a:rPr>
                  <a:t>3</a:t>
                </a:r>
                <a:r>
                  <a:rPr lang="cs-CZ" sz="1000" b="0" i="0" u="none" strike="noStrike" baseline="0">
                    <a:solidFill>
                      <a:srgbClr val="333333"/>
                    </a:solidFill>
                    <a:latin typeface="Calibri"/>
                  </a:rPr>
                  <a:t>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270722752"/>
        <c:crosses val="autoZero"/>
        <c:crossBetween val="midCat"/>
        <c:majorUnit val="3000"/>
      </c:valAx>
      <c:valAx>
        <c:axId val="270722752"/>
        <c:scaling>
          <c:orientation val="minMax"/>
          <c:max val="351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/>
                  <a:t>Nadmořská výška (m n.m.)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270721600"/>
        <c:crosses val="autoZero"/>
        <c:crossBetween val="midCat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chemeClr val="accent3"/>
          </a:solidFill>
        </a:ln>
        <a:effectLst/>
      </c:spPr>
    </c:plotArea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9525" cap="flat" cmpd="sng" algn="ctr">
      <a:solidFill>
        <a:schemeClr val="accent3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22</xdr:col>
      <xdr:colOff>304800</xdr:colOff>
      <xdr:row>15</xdr:row>
      <xdr:rowOff>76200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jekty_a_granty\Bykovicky\GSSHA%20Projekty\07_Pond\Transformace\polder_pond_curv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ing curve"/>
      <sheetName val="characteristics"/>
    </sheetNames>
    <sheetDataSet>
      <sheetData sheetId="0" refreshError="1"/>
      <sheetData sheetId="1">
        <row r="1">
          <cell r="E1" t="str">
            <v>Total volume</v>
          </cell>
        </row>
        <row r="2">
          <cell r="A2">
            <v>348.5</v>
          </cell>
          <cell r="E2">
            <v>0.46994400000001785</v>
          </cell>
        </row>
        <row r="3">
          <cell r="A3">
            <v>348.75</v>
          </cell>
          <cell r="E3">
            <v>8.108544000000018</v>
          </cell>
        </row>
        <row r="4">
          <cell r="A4">
            <v>349</v>
          </cell>
          <cell r="E4">
            <v>30.999994000000015</v>
          </cell>
        </row>
        <row r="5">
          <cell r="A5">
            <v>349.25</v>
          </cell>
          <cell r="E5">
            <v>104.95171900000001</v>
          </cell>
        </row>
        <row r="6">
          <cell r="A6">
            <v>349.5</v>
          </cell>
          <cell r="E6">
            <v>301.33219400000002</v>
          </cell>
        </row>
        <row r="7">
          <cell r="A7">
            <v>349.75</v>
          </cell>
          <cell r="E7">
            <v>680.928044</v>
          </cell>
        </row>
        <row r="8">
          <cell r="A8">
            <v>350</v>
          </cell>
          <cell r="E8">
            <v>1342.335644</v>
          </cell>
        </row>
        <row r="9">
          <cell r="A9">
            <v>350.25</v>
          </cell>
          <cell r="E9">
            <v>2387.7832440000002</v>
          </cell>
        </row>
        <row r="10">
          <cell r="A10">
            <v>350.5</v>
          </cell>
          <cell r="E10">
            <v>3819.7258440000001</v>
          </cell>
        </row>
        <row r="11">
          <cell r="A11">
            <v>350.75</v>
          </cell>
          <cell r="E11">
            <v>5626.2646939999995</v>
          </cell>
        </row>
        <row r="12">
          <cell r="A12">
            <v>351</v>
          </cell>
          <cell r="E12">
            <v>7936.9122939999997</v>
          </cell>
        </row>
        <row r="13">
          <cell r="A13">
            <v>351.25</v>
          </cell>
          <cell r="E13">
            <v>10898.671144</v>
          </cell>
        </row>
        <row r="14">
          <cell r="A14">
            <v>351.5</v>
          </cell>
          <cell r="E14">
            <v>14210.509244000001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G5" sqref="G5"/>
    </sheetView>
  </sheetViews>
  <sheetFormatPr defaultRowHeight="15" x14ac:dyDescent="0.25"/>
  <sheetData>
    <row r="1" spans="1:7" x14ac:dyDescent="0.25">
      <c r="A1" s="2" t="s">
        <v>0</v>
      </c>
      <c r="B1" s="2" t="s">
        <v>1</v>
      </c>
      <c r="D1" t="s">
        <v>3</v>
      </c>
      <c r="E1" t="s">
        <v>4</v>
      </c>
      <c r="F1">
        <v>2.1</v>
      </c>
      <c r="G1" t="s">
        <v>5</v>
      </c>
    </row>
    <row r="2" spans="1:7" x14ac:dyDescent="0.25">
      <c r="A2" s="2">
        <v>10</v>
      </c>
      <c r="B2" s="2">
        <v>12</v>
      </c>
      <c r="E2" t="s">
        <v>6</v>
      </c>
      <c r="F2">
        <v>75</v>
      </c>
    </row>
    <row r="3" spans="1:7" x14ac:dyDescent="0.25">
      <c r="A3" s="2">
        <v>20</v>
      </c>
      <c r="B3" s="2">
        <v>18</v>
      </c>
    </row>
    <row r="4" spans="1:7" x14ac:dyDescent="0.25">
      <c r="A4" s="2">
        <v>30</v>
      </c>
      <c r="B4" s="2">
        <v>40</v>
      </c>
    </row>
    <row r="5" spans="1:7" x14ac:dyDescent="0.25">
      <c r="A5" s="2">
        <v>40</v>
      </c>
      <c r="B5" s="2">
        <v>29</v>
      </c>
    </row>
    <row r="6" spans="1:7" x14ac:dyDescent="0.25">
      <c r="A6" s="2">
        <v>50</v>
      </c>
      <c r="B6" s="2">
        <v>16</v>
      </c>
    </row>
    <row r="7" spans="1:7" x14ac:dyDescent="0.25">
      <c r="A7" s="2">
        <v>60</v>
      </c>
      <c r="B7" s="2">
        <v>8</v>
      </c>
    </row>
    <row r="8" spans="1:7" x14ac:dyDescent="0.25">
      <c r="A8" s="2">
        <v>70</v>
      </c>
      <c r="B8" s="2">
        <v>6</v>
      </c>
    </row>
    <row r="9" spans="1:7" x14ac:dyDescent="0.25">
      <c r="A9" s="2">
        <v>80</v>
      </c>
      <c r="B9" s="2">
        <v>4</v>
      </c>
    </row>
    <row r="10" spans="1:7" x14ac:dyDescent="0.25">
      <c r="A10" s="2">
        <v>90</v>
      </c>
      <c r="B10" s="2">
        <v>3</v>
      </c>
    </row>
    <row r="11" spans="1:7" x14ac:dyDescent="0.25">
      <c r="A11" s="2">
        <v>100</v>
      </c>
      <c r="B11" s="2">
        <v>2</v>
      </c>
    </row>
    <row r="12" spans="1:7" x14ac:dyDescent="0.25">
      <c r="A12" s="2">
        <v>110</v>
      </c>
      <c r="B12" s="2">
        <v>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G1" sqref="G1:J2"/>
    </sheetView>
  </sheetViews>
  <sheetFormatPr defaultRowHeight="15" x14ac:dyDescent="0.25"/>
  <sheetData>
    <row r="1" spans="1:3" x14ac:dyDescent="0.25">
      <c r="A1" t="s">
        <v>0</v>
      </c>
      <c r="B1" s="3" t="s">
        <v>2</v>
      </c>
      <c r="C1" t="s">
        <v>7</v>
      </c>
    </row>
    <row r="2" spans="1:3" x14ac:dyDescent="0.25">
      <c r="A2">
        <v>0</v>
      </c>
      <c r="B2" s="3">
        <v>0</v>
      </c>
      <c r="C2">
        <f>B2/25.74</f>
        <v>0</v>
      </c>
    </row>
    <row r="3" spans="1:3" x14ac:dyDescent="0.25">
      <c r="A3">
        <v>10</v>
      </c>
      <c r="B3" s="3">
        <v>1</v>
      </c>
      <c r="C3" s="1">
        <f t="shared" ref="C3:C14" si="0">B3/25.74</f>
        <v>3.8850038850038855E-2</v>
      </c>
    </row>
    <row r="4" spans="1:3" x14ac:dyDescent="0.25">
      <c r="A4">
        <v>20</v>
      </c>
      <c r="B4" s="3">
        <v>3</v>
      </c>
      <c r="C4" s="1">
        <f t="shared" si="0"/>
        <v>0.11655011655011656</v>
      </c>
    </row>
    <row r="5" spans="1:3" x14ac:dyDescent="0.25">
      <c r="A5">
        <v>30</v>
      </c>
      <c r="B5" s="3">
        <v>6</v>
      </c>
      <c r="C5" s="1">
        <f t="shared" si="0"/>
        <v>0.23310023310023312</v>
      </c>
    </row>
    <row r="6" spans="1:3" x14ac:dyDescent="0.25">
      <c r="A6">
        <v>40</v>
      </c>
      <c r="B6" s="3">
        <v>9.5</v>
      </c>
      <c r="C6" s="1">
        <f t="shared" si="0"/>
        <v>0.36907536907536909</v>
      </c>
    </row>
    <row r="7" spans="1:3" x14ac:dyDescent="0.25">
      <c r="A7" s="3">
        <v>50</v>
      </c>
      <c r="B7" s="3">
        <v>7</v>
      </c>
      <c r="C7" s="1">
        <f t="shared" si="0"/>
        <v>0.27195027195027199</v>
      </c>
    </row>
    <row r="8" spans="1:3" x14ac:dyDescent="0.25">
      <c r="A8" s="3">
        <v>60</v>
      </c>
      <c r="B8" s="3">
        <v>5</v>
      </c>
      <c r="C8" s="1">
        <f t="shared" si="0"/>
        <v>0.19425019425019427</v>
      </c>
    </row>
    <row r="9" spans="1:3" x14ac:dyDescent="0.25">
      <c r="A9" s="3">
        <v>70</v>
      </c>
      <c r="B9" s="3">
        <v>4</v>
      </c>
      <c r="C9" s="1">
        <f t="shared" si="0"/>
        <v>0.15540015540015542</v>
      </c>
    </row>
    <row r="10" spans="1:3" x14ac:dyDescent="0.25">
      <c r="A10" s="3">
        <v>80</v>
      </c>
      <c r="B10" s="3">
        <v>3</v>
      </c>
      <c r="C10" s="1">
        <f t="shared" si="0"/>
        <v>0.11655011655011656</v>
      </c>
    </row>
    <row r="11" spans="1:3" x14ac:dyDescent="0.25">
      <c r="A11" s="3">
        <v>90</v>
      </c>
      <c r="B11" s="3">
        <v>2.2000000000000002</v>
      </c>
      <c r="C11" s="1">
        <f t="shared" si="0"/>
        <v>8.5470085470085486E-2</v>
      </c>
    </row>
    <row r="12" spans="1:3" x14ac:dyDescent="0.25">
      <c r="A12" s="3">
        <v>100</v>
      </c>
      <c r="B12" s="3">
        <v>1.4</v>
      </c>
      <c r="C12" s="1">
        <f t="shared" si="0"/>
        <v>5.4390054390054392E-2</v>
      </c>
    </row>
    <row r="13" spans="1:3" x14ac:dyDescent="0.25">
      <c r="A13" s="3">
        <v>110</v>
      </c>
      <c r="B13" s="3">
        <v>0.8</v>
      </c>
      <c r="C13" s="1">
        <f t="shared" si="0"/>
        <v>3.1080031080031083E-2</v>
      </c>
    </row>
    <row r="14" spans="1:3" x14ac:dyDescent="0.25">
      <c r="A14" s="3">
        <v>120</v>
      </c>
      <c r="B14" s="3">
        <v>0</v>
      </c>
      <c r="C14" s="3">
        <f t="shared" si="0"/>
        <v>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N20" sqref="N20"/>
    </sheetView>
  </sheetViews>
  <sheetFormatPr defaultRowHeight="15" x14ac:dyDescent="0.25"/>
  <sheetData>
    <row r="1" spans="1:14" x14ac:dyDescent="0.25">
      <c r="A1" s="3" t="s">
        <v>8</v>
      </c>
      <c r="B1" s="4" t="s">
        <v>9</v>
      </c>
      <c r="C1" s="4" t="s">
        <v>10</v>
      </c>
      <c r="D1" s="3"/>
      <c r="E1" s="3" t="s">
        <v>11</v>
      </c>
      <c r="F1" s="4" t="s">
        <v>9</v>
      </c>
      <c r="G1" s="4" t="s">
        <v>10</v>
      </c>
      <c r="I1" s="10" t="s">
        <v>12</v>
      </c>
      <c r="J1" s="10" t="s">
        <v>13</v>
      </c>
      <c r="K1" s="3" t="s">
        <v>14</v>
      </c>
      <c r="L1" s="3" t="s">
        <v>15</v>
      </c>
      <c r="M1" s="3" t="s">
        <v>16</v>
      </c>
      <c r="N1" s="3" t="s">
        <v>17</v>
      </c>
    </row>
    <row r="2" spans="1:14" x14ac:dyDescent="0.25">
      <c r="A2" s="3"/>
      <c r="B2" s="5">
        <v>348.5</v>
      </c>
      <c r="C2" s="6">
        <v>0</v>
      </c>
      <c r="D2" s="3"/>
      <c r="E2" s="3"/>
      <c r="F2" s="7">
        <v>351</v>
      </c>
      <c r="G2" s="8">
        <v>4.5221296051814773E-4</v>
      </c>
      <c r="I2" s="10">
        <v>348.5</v>
      </c>
      <c r="J2" s="10">
        <v>11.7486</v>
      </c>
      <c r="K2" s="10">
        <f>SUM(J$2:J2)</f>
        <v>11.7486</v>
      </c>
      <c r="L2" s="3">
        <f>(I2-348.38)*K2/3</f>
        <v>0.46994400000001785</v>
      </c>
      <c r="M2" s="3">
        <f>SUM(L$2:L2)</f>
        <v>0.46994400000001785</v>
      </c>
      <c r="N2" s="3">
        <v>0</v>
      </c>
    </row>
    <row r="3" spans="1:14" x14ac:dyDescent="0.25">
      <c r="A3" s="3"/>
      <c r="B3" s="5">
        <v>348.65044509475575</v>
      </c>
      <c r="C3" s="6">
        <v>1.6664987264591626E-2</v>
      </c>
      <c r="D3" s="3"/>
      <c r="E3" s="3"/>
      <c r="F3" s="7">
        <v>351.05</v>
      </c>
      <c r="G3" s="8">
        <v>9.9502001200169499E-2</v>
      </c>
      <c r="I3" s="10">
        <v>348.75</v>
      </c>
      <c r="J3" s="10">
        <v>37.611600000000003</v>
      </c>
      <c r="K3" s="10">
        <f>SUM(J$2:J3)</f>
        <v>49.360200000000006</v>
      </c>
      <c r="L3" s="3">
        <f>(I3-I2)*(K3+K2)/2</f>
        <v>7.6386000000000003</v>
      </c>
      <c r="M3" s="3">
        <f>SUM(L$2:L3)</f>
        <v>8.108544000000018</v>
      </c>
      <c r="N3" s="3">
        <f t="shared" ref="N3:N14" si="0">M3/1000</f>
        <v>8.1085440000000179E-3</v>
      </c>
    </row>
    <row r="4" spans="1:14" x14ac:dyDescent="0.25">
      <c r="A4" s="3"/>
      <c r="B4" s="5">
        <v>348.82840480581643</v>
      </c>
      <c r="C4" s="6">
        <v>6.9900737952854286E-2</v>
      </c>
      <c r="D4" s="3"/>
      <c r="E4" s="3"/>
      <c r="F4" s="7">
        <v>351.1</v>
      </c>
      <c r="G4" s="8">
        <v>0.28060368098106192</v>
      </c>
      <c r="I4" s="10">
        <v>349</v>
      </c>
      <c r="J4" s="10">
        <v>84.411199999999994</v>
      </c>
      <c r="K4" s="10">
        <f>SUM(J$2:J4)</f>
        <v>133.7714</v>
      </c>
      <c r="L4" s="3">
        <f t="shared" ref="L4:L14" si="1">(I4-I3)*(K4+K3)/2</f>
        <v>22.891449999999999</v>
      </c>
      <c r="M4" s="3">
        <f>SUM(L$2:L4)</f>
        <v>30.999994000000015</v>
      </c>
      <c r="N4" s="3">
        <f t="shared" si="0"/>
        <v>3.0999994000000017E-2</v>
      </c>
    </row>
    <row r="5" spans="1:14" x14ac:dyDescent="0.25">
      <c r="A5" s="3"/>
      <c r="B5" s="5">
        <v>349.0983912043942</v>
      </c>
      <c r="C5" s="6">
        <v>0.20988252725925632</v>
      </c>
      <c r="D5" s="3"/>
      <c r="E5" s="3"/>
      <c r="F5" s="7">
        <v>351.15</v>
      </c>
      <c r="G5" s="8">
        <v>0.51512034802858808</v>
      </c>
      <c r="I5" s="10">
        <v>349.25</v>
      </c>
      <c r="J5" s="10">
        <v>324.07100000000003</v>
      </c>
      <c r="K5" s="10">
        <f>SUM(J$2:J5)</f>
        <v>457.8424</v>
      </c>
      <c r="L5" s="3">
        <f t="shared" si="1"/>
        <v>73.951724999999996</v>
      </c>
      <c r="M5" s="3">
        <f>SUM(L$2:L5)</f>
        <v>104.95171900000001</v>
      </c>
      <c r="N5" s="3">
        <f t="shared" si="0"/>
        <v>0.10495171900000001</v>
      </c>
    </row>
    <row r="6" spans="1:14" x14ac:dyDescent="0.25">
      <c r="A6" s="3"/>
      <c r="B6" s="5">
        <v>349.34745805925809</v>
      </c>
      <c r="C6" s="6">
        <v>0.39910750313795357</v>
      </c>
      <c r="D6" s="3"/>
      <c r="E6" s="3"/>
      <c r="F6" s="7">
        <v>351.2</v>
      </c>
      <c r="G6" s="8">
        <v>0.79283290119613459</v>
      </c>
      <c r="I6" s="10">
        <v>349.5</v>
      </c>
      <c r="J6" s="10">
        <v>655.35900000000004</v>
      </c>
      <c r="K6" s="10">
        <f>SUM(J$2:J6)</f>
        <v>1113.2013999999999</v>
      </c>
      <c r="L6" s="3">
        <f t="shared" si="1"/>
        <v>196.38047499999999</v>
      </c>
      <c r="M6" s="3">
        <f>SUM(L$2:L6)</f>
        <v>301.33219400000002</v>
      </c>
      <c r="N6" s="3">
        <f t="shared" si="0"/>
        <v>0.301332194</v>
      </c>
    </row>
    <row r="7" spans="1:14" x14ac:dyDescent="0.25">
      <c r="A7" s="3"/>
      <c r="B7" s="5">
        <v>349.55707504489294</v>
      </c>
      <c r="C7" s="6">
        <v>0.60377655451864887</v>
      </c>
      <c r="D7" s="3"/>
      <c r="E7" s="3"/>
      <c r="F7" s="7">
        <v>351.25</v>
      </c>
      <c r="G7" s="8">
        <v>1.1078352647453542</v>
      </c>
      <c r="I7" s="10">
        <v>349.75</v>
      </c>
      <c r="J7" s="10">
        <v>810.36400000000003</v>
      </c>
      <c r="K7" s="10">
        <f>SUM(J$2:J7)</f>
        <v>1923.5654</v>
      </c>
      <c r="L7" s="3">
        <f t="shared" si="1"/>
        <v>379.59584999999998</v>
      </c>
      <c r="M7" s="3">
        <f>SUM(L$2:L7)</f>
        <v>680.928044</v>
      </c>
      <c r="N7" s="3">
        <f t="shared" si="0"/>
        <v>0.68092804399999995</v>
      </c>
    </row>
    <row r="8" spans="1:14" x14ac:dyDescent="0.25">
      <c r="A8" s="3"/>
      <c r="B8" s="5">
        <v>349.70921330160564</v>
      </c>
      <c r="C8" s="6">
        <v>0.78022873403210424</v>
      </c>
      <c r="D8" s="3"/>
      <c r="E8" s="3"/>
      <c r="F8" s="7">
        <v>351.3</v>
      </c>
      <c r="G8" s="8">
        <v>1.456142482063693</v>
      </c>
      <c r="I8" s="10">
        <v>350</v>
      </c>
      <c r="J8" s="10">
        <v>1444.13</v>
      </c>
      <c r="K8" s="10">
        <f>SUM(J$2:J8)</f>
        <v>3367.6954000000001</v>
      </c>
      <c r="L8" s="3">
        <f t="shared" si="1"/>
        <v>661.4076</v>
      </c>
      <c r="M8" s="3">
        <f>SUM(L$2:L8)</f>
        <v>1342.335644</v>
      </c>
      <c r="N8" s="3">
        <f t="shared" si="0"/>
        <v>1.3423356440000001</v>
      </c>
    </row>
    <row r="9" spans="1:14" x14ac:dyDescent="0.25">
      <c r="A9" s="3"/>
      <c r="B9" s="5">
        <v>349.7074580592581</v>
      </c>
      <c r="C9" s="6">
        <v>0.79821500627590714</v>
      </c>
      <c r="D9" s="3"/>
      <c r="E9" s="3"/>
      <c r="F9" s="7">
        <v>351.35</v>
      </c>
      <c r="G9" s="8">
        <v>1.8348290953533462</v>
      </c>
      <c r="I9" s="10">
        <v>350.25</v>
      </c>
      <c r="J9" s="10">
        <v>1628.19</v>
      </c>
      <c r="K9" s="10">
        <f>SUM(J$2:J9)</f>
        <v>4995.8854000000001</v>
      </c>
      <c r="L9" s="3">
        <f t="shared" si="1"/>
        <v>1045.4476</v>
      </c>
      <c r="M9" s="3">
        <f>SUM(L$2:L9)</f>
        <v>2387.7832440000002</v>
      </c>
      <c r="N9" s="3">
        <f t="shared" si="0"/>
        <v>2.3877832440000004</v>
      </c>
    </row>
    <row r="10" spans="1:14" x14ac:dyDescent="0.25">
      <c r="A10" s="3"/>
      <c r="B10" s="5">
        <v>349.83671225333228</v>
      </c>
      <c r="C10" s="9">
        <v>1.0102291516409634</v>
      </c>
      <c r="D10" s="3"/>
      <c r="E10" s="3"/>
      <c r="F10" s="7">
        <v>351.4</v>
      </c>
      <c r="G10" s="8">
        <v>2.2416284454044924</v>
      </c>
      <c r="I10" s="10">
        <v>350.5</v>
      </c>
      <c r="J10" s="10">
        <v>1463.77</v>
      </c>
      <c r="K10" s="10">
        <f>SUM(J$2:J10)</f>
        <v>6459.6553999999996</v>
      </c>
      <c r="L10" s="3">
        <f t="shared" si="1"/>
        <v>1431.9425999999999</v>
      </c>
      <c r="M10" s="3">
        <f>SUM(L$2:L10)</f>
        <v>3819.7258440000001</v>
      </c>
      <c r="N10" s="3">
        <f t="shared" si="0"/>
        <v>3.8197258440000001</v>
      </c>
    </row>
    <row r="11" spans="1:14" x14ac:dyDescent="0.25">
      <c r="A11" s="3"/>
      <c r="B11" s="5">
        <v>350.09522064148064</v>
      </c>
      <c r="C11" s="9">
        <v>1.1192215719115897</v>
      </c>
      <c r="D11" s="3"/>
      <c r="E11" s="3"/>
      <c r="F11" s="7">
        <v>351.45</v>
      </c>
      <c r="G11" s="8">
        <v>2.6747169164673097</v>
      </c>
      <c r="I11" s="10">
        <v>350.75</v>
      </c>
      <c r="J11" s="10">
        <v>1533</v>
      </c>
      <c r="K11" s="10">
        <f>SUM(J$2:J11)</f>
        <v>7992.6553999999996</v>
      </c>
      <c r="L11" s="3">
        <f t="shared" si="1"/>
        <v>1806.5388499999999</v>
      </c>
      <c r="M11" s="3">
        <f>SUM(L$2:L11)</f>
        <v>5626.2646939999995</v>
      </c>
      <c r="N11" s="3">
        <f t="shared" si="0"/>
        <v>5.6262646939999996</v>
      </c>
    </row>
    <row r="12" spans="1:14" x14ac:dyDescent="0.25">
      <c r="A12" s="3"/>
      <c r="B12" s="5">
        <v>350.35372902962905</v>
      </c>
      <c r="C12" s="9">
        <v>1.2185035556941468</v>
      </c>
      <c r="D12" s="3"/>
      <c r="E12" s="3"/>
      <c r="F12" s="7">
        <v>351.52499999999998</v>
      </c>
      <c r="G12" s="8">
        <v>3.3704070955364513</v>
      </c>
      <c r="I12" s="10">
        <v>351</v>
      </c>
      <c r="J12" s="10">
        <v>2499.87</v>
      </c>
      <c r="K12" s="10">
        <f>SUM(J$2:J12)</f>
        <v>10492.525399999999</v>
      </c>
      <c r="L12" s="3">
        <f t="shared" si="1"/>
        <v>2310.6475999999998</v>
      </c>
      <c r="M12" s="3">
        <f>SUM(L$2:L12)</f>
        <v>7936.9122939999997</v>
      </c>
      <c r="N12" s="3">
        <f t="shared" si="0"/>
        <v>7.9369122939999999</v>
      </c>
    </row>
    <row r="13" spans="1:14" x14ac:dyDescent="0.25">
      <c r="A13" s="3"/>
      <c r="B13" s="5">
        <v>350.6768645148145</v>
      </c>
      <c r="C13" s="9">
        <v>1.3322418701189609</v>
      </c>
      <c r="D13" s="3"/>
      <c r="E13" s="3"/>
      <c r="F13" s="7">
        <v>351.6</v>
      </c>
      <c r="G13" s="8">
        <v>4.1177436619803665</v>
      </c>
      <c r="I13" s="10">
        <v>351.25</v>
      </c>
      <c r="J13" s="10">
        <v>2709.02</v>
      </c>
      <c r="K13" s="10">
        <f>SUM(J$2:J13)</f>
        <v>13201.545399999999</v>
      </c>
      <c r="L13" s="3">
        <f t="shared" si="1"/>
        <v>2961.7588499999997</v>
      </c>
      <c r="M13" s="3">
        <f>SUM(L$2:L13)</f>
        <v>10898.671144</v>
      </c>
      <c r="N13" s="3">
        <f t="shared" si="0"/>
        <v>10.898671144</v>
      </c>
    </row>
    <row r="14" spans="1:14" x14ac:dyDescent="0.25">
      <c r="A14" s="3"/>
      <c r="B14" s="5">
        <v>351</v>
      </c>
      <c r="C14" s="9">
        <v>1.4370058753383206</v>
      </c>
      <c r="D14" s="3"/>
      <c r="E14" s="3"/>
      <c r="F14" s="7">
        <v>351.67500000000001</v>
      </c>
      <c r="G14" s="8">
        <v>4.9133764206653749</v>
      </c>
      <c r="I14" s="10">
        <v>351.5</v>
      </c>
      <c r="J14" s="10">
        <v>91.614000000000004</v>
      </c>
      <c r="K14" s="10">
        <f>SUM(J$2:J14)</f>
        <v>13293.159399999999</v>
      </c>
      <c r="L14" s="3">
        <f t="shared" si="1"/>
        <v>3311.8380999999999</v>
      </c>
      <c r="M14" s="3">
        <f>SUM(L$2:L14)</f>
        <v>14210.509244000001</v>
      </c>
      <c r="N14" s="3">
        <f t="shared" si="0"/>
        <v>14.210509244000001</v>
      </c>
    </row>
    <row r="15" spans="1:14" x14ac:dyDescent="0.25">
      <c r="A15" s="3"/>
      <c r="B15" s="5">
        <v>351.05</v>
      </c>
      <c r="C15" s="7">
        <v>1.5515869696054834</v>
      </c>
      <c r="D15" s="3"/>
      <c r="E15" s="3"/>
      <c r="F15" s="7">
        <v>351.75</v>
      </c>
      <c r="G15" s="8">
        <v>5.7545338642796375</v>
      </c>
    </row>
    <row r="16" spans="1:14" x14ac:dyDescent="0.25">
      <c r="A16" s="3"/>
      <c r="B16" s="5">
        <v>351.125</v>
      </c>
      <c r="C16" s="7">
        <v>1.8670498295902034</v>
      </c>
      <c r="D16" s="3"/>
      <c r="E16" s="3"/>
      <c r="F16" s="7">
        <v>351.82499999999999</v>
      </c>
      <c r="G16" s="8">
        <v>6.6388734466396508</v>
      </c>
    </row>
    <row r="17" spans="1:7" x14ac:dyDescent="0.25">
      <c r="A17" s="3"/>
      <c r="B17" s="5">
        <v>351.2</v>
      </c>
      <c r="C17" s="7">
        <v>2.2905457433862404</v>
      </c>
      <c r="D17" s="3"/>
      <c r="E17" s="3"/>
      <c r="F17" s="7">
        <v>351.9</v>
      </c>
      <c r="G17" s="8">
        <v>7.5643810947640739</v>
      </c>
    </row>
    <row r="18" spans="1:7" x14ac:dyDescent="0.25">
      <c r="A18" s="3"/>
      <c r="B18" s="5">
        <v>351.32499999999999</v>
      </c>
      <c r="C18" s="7">
        <v>3.1765425343104039</v>
      </c>
      <c r="D18" s="3"/>
      <c r="E18" s="3"/>
      <c r="F18" s="7">
        <v>351.97500000000002</v>
      </c>
      <c r="G18" s="8">
        <v>8.5293008997370325</v>
      </c>
    </row>
    <row r="19" spans="1:7" x14ac:dyDescent="0.25">
      <c r="A19" s="3"/>
      <c r="B19" s="5">
        <v>351.52499999999998</v>
      </c>
      <c r="C19" s="7">
        <v>4.9625006773846714</v>
      </c>
      <c r="D19" s="3"/>
      <c r="E19" s="3"/>
      <c r="F19" s="7">
        <v>352.05</v>
      </c>
      <c r="G19" s="8">
        <v>9.5320842404186426</v>
      </c>
    </row>
    <row r="20" spans="1:7" x14ac:dyDescent="0.25">
      <c r="A20" s="3"/>
      <c r="B20" s="5">
        <v>351.75</v>
      </c>
      <c r="C20" s="7">
        <v>7.4088166499642085</v>
      </c>
      <c r="D20" s="3"/>
      <c r="E20" s="3"/>
      <c r="F20" s="7">
        <v>352.125</v>
      </c>
      <c r="G20" s="8">
        <v>10.571351932635478</v>
      </c>
    </row>
    <row r="21" spans="1:7" x14ac:dyDescent="0.25">
      <c r="A21" s="3"/>
      <c r="B21" s="5">
        <v>352.05</v>
      </c>
      <c r="C21" s="7">
        <v>11.265819411625245</v>
      </c>
      <c r="D21" s="3"/>
      <c r="E21" s="3"/>
      <c r="F21" s="7">
        <v>352.15</v>
      </c>
      <c r="G21" s="8">
        <v>10.925664463585107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Hyetogram</vt:lpstr>
      <vt:lpstr>10min_UH</vt:lpstr>
      <vt:lpstr>polder_pond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LudaStr</dc:creator>
  <cp:lastModifiedBy>LudaStr</cp:lastModifiedBy>
  <dcterms:created xsi:type="dcterms:W3CDTF">2018-03-06T15:04:58Z</dcterms:created>
  <dcterms:modified xsi:type="dcterms:W3CDTF">2018-03-07T06:54:38Z</dcterms:modified>
</cp:coreProperties>
</file>